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Bieu so 1" sheetId="1" r:id="rId1"/>
    <sheet name="Bieu so 2" sheetId="2" r:id="rId2"/>
  </sheets>
  <definedNames>
    <definedName name="_xlnm.Print_Titles" localSheetId="0">'Bieu so 1'!$9:$10</definedName>
    <definedName name="_xlnm.Print_Titles" localSheetId="1">'Bieu so 2'!$8:$9</definedName>
  </definedNames>
  <calcPr fullCalcOnLoad="1"/>
</workbook>
</file>

<file path=xl/sharedStrings.xml><?xml version="1.0" encoding="utf-8"?>
<sst xmlns="http://schemas.openxmlformats.org/spreadsheetml/2006/main" count="155" uniqueCount="63">
  <si>
    <t xml:space="preserve">DỰ TOÁN THU, CHI NGÂN SÁCH NHÀ NƯỚC ĐƯỢC GIAO </t>
  </si>
  <si>
    <t>(Dùng cho đơn vị dự toán ngân sách cấp I/đơn vị dự toán ngân sách cấp trên)</t>
  </si>
  <si>
    <t xml:space="preserve">  ĐV tính: triệu đồng</t>
  </si>
  <si>
    <t xml:space="preserve">Số 
TT </t>
  </si>
  <si>
    <t>Nội dung</t>
  </si>
  <si>
    <t>Tổng số
được giao</t>
  </si>
  <si>
    <t>Tổng số đã
phân bổ</t>
  </si>
  <si>
    <t>A</t>
  </si>
  <si>
    <t>Tổng số thu, chi, nộp ngân sách phí, lệ phí</t>
  </si>
  <si>
    <t>I</t>
  </si>
  <si>
    <t xml:space="preserve"> Số thu phí, lệ phí</t>
  </si>
  <si>
    <t>Lệ phí</t>
  </si>
  <si>
    <t>Phí</t>
  </si>
  <si>
    <t>II</t>
  </si>
  <si>
    <t>Chi từ nguồn thu phí được để lại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</si>
  <si>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</si>
  <si>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</si>
  <si>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</si>
  <si>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</si>
  <si>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</si>
  <si>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</si>
  <si>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</si>
  <si>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</si>
  <si>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</si>
  <si>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</si>
  <si>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</si>
  <si>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</si>
  <si>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</si>
  <si>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</si>
  <si>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2.1</t>
  </si>
  <si>
    <t>2.2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</si>
  <si>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</si>
  <si>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</si>
  <si>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</si>
  <si>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</si>
  <si>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</si>
  <si>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hoạt động kinh tế </t>
  </si>
  <si>
    <t>(Dùng cho đơn vị sử dụng ngân sách)</t>
  </si>
  <si>
    <t>Dự toán được giao</t>
  </si>
  <si>
    <t xml:space="preserve">   Biểu số 1 - Ban hành kèm theo Thông tư số 90/2018/TT-BTC ngày 28/9/2018 của Bộ Tài chính</t>
  </si>
  <si>
    <t xml:space="preserve">  Đơn vị: SỞ CÔNG THƯƠNG HÀ TĨNH</t>
  </si>
  <si>
    <t xml:space="preserve"> Chương: 416</t>
  </si>
  <si>
    <t>4=5+6</t>
  </si>
  <si>
    <t>Văn phòng Sở Công Thương</t>
  </si>
  <si>
    <t>Trung tâm Khuyến công và Xúc tiến Thương mại</t>
  </si>
  <si>
    <t>Phí, lệ phí kinh doanh thương mại có điều kiện</t>
  </si>
  <si>
    <t>Phí thẩm định thiết kế - dự toán công trình điện</t>
  </si>
  <si>
    <t>Phí, lệ phí thẩm định cấp Giấy phép hoạt động điện lực</t>
  </si>
  <si>
    <t>Phí thẩm định cấp phép vật liệu nổ Công nghiệp</t>
  </si>
  <si>
    <t>Phí thẩm định cấp giấy CN cơ sở đủ điều kiện  ATTP</t>
  </si>
  <si>
    <t>Phí thẩm định cấp giấy CN đủ điều kiện sản xuất, KD hóa chất</t>
  </si>
  <si>
    <t>Thu phí</t>
  </si>
  <si>
    <t>Thu lệ phí</t>
  </si>
  <si>
    <t>Chi sự nghiệp kinh tế</t>
  </si>
  <si>
    <t>2.4</t>
  </si>
  <si>
    <t>2.5</t>
  </si>
  <si>
    <t>2.6</t>
  </si>
  <si>
    <t xml:space="preserve">   Biểu số 2 - Ban hành kèm theo Thông tư số 90/2018/TT-BTC ngày 28/9/2018 của Bộ Tài chính</t>
  </si>
  <si>
    <t xml:space="preserve">  Đơn vị: VĂN PHÒNG SỞ CÔNG THƯƠNG HÀ TĨNH</t>
  </si>
  <si>
    <t>DỰ TOÁN THU, CHI NGÂN SÁCH NHÀ NƯỚC NĂM 2022</t>
  </si>
  <si>
    <t xml:space="preserve">    (Kèm theo Quyết định số         /QĐ-SCT ngày       /3/2022 của Giám đốc Sở Công Thương)</t>
  </si>
  <si>
    <t>VÀ PHÂN BỔ CHO CÁC ĐƠN VỊ TRỰC THUỘC NĂM 2022</t>
  </si>
  <si>
    <t>(Kèm theo Quyết định số         /QĐ-SCT ngày       /3/2022 của Giám đốc Sở Công Thương)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</si>
</sst>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#,##0.0"/>
  </numFmts>
  <fonts count="48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i/>
      <sz val="13"/>
      <color indexed="9"/>
      <name val="Times New Roman"/>
      <family val="1"/>
    </font>
    <font>
      <sz val="12"/>
      <name val=".VnArial Narrow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thin">
        <color indexed="9"/>
      </bottom>
    </border>
    <border>
      <left style="thin"/>
      <right style="thin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>
        <color indexed="63"/>
      </top>
      <bottom style="hair">
        <color indexed="9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 style="thin"/>
      <top style="thin">
        <color indexed="9"/>
      </top>
      <bottom style="hair">
        <color indexed="9"/>
      </bottom>
    </border>
    <border>
      <left style="thin"/>
      <right style="thin"/>
      <top style="hair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7" fillId="0" borderId="12" xfId="0" applyFont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wrapText="1"/>
      <protection/>
    </xf>
    <xf numFmtId="3" fontId="11" fillId="0" borderId="14" xfId="42" applyNumberFormat="1" applyFont="1" applyFill="1" applyBorder="1" applyAlignment="1">
      <alignment vertical="center" wrapText="1"/>
    </xf>
    <xf numFmtId="0" fontId="4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vertical="top" wrapText="1"/>
      <protection/>
    </xf>
    <xf numFmtId="0" fontId="5" fillId="0" borderId="16" xfId="0" applyFont="1" applyFill="1" applyBorder="1" applyAlignment="1" applyProtection="1">
      <alignment/>
      <protection/>
    </xf>
    <xf numFmtId="0" fontId="47" fillId="0" borderId="17" xfId="0" applyFont="1" applyBorder="1" applyAlignment="1">
      <alignment horizontal="left" vertical="center" wrapText="1"/>
    </xf>
    <xf numFmtId="3" fontId="11" fillId="0" borderId="18" xfId="42" applyNumberFormat="1" applyFont="1" applyFill="1" applyBorder="1" applyAlignment="1">
      <alignment vertical="center" wrapText="1"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wrapText="1"/>
      <protection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166" fontId="2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wrapText="1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67" fontId="11" fillId="0" borderId="14" xfId="42" applyNumberFormat="1" applyFont="1" applyFill="1" applyBorder="1" applyAlignment="1">
      <alignment vertical="center" wrapText="1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justify" vertical="center" wrapText="1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5" fillId="0" borderId="22" xfId="0" applyFont="1" applyFill="1" applyBorder="1" applyAlignment="1" applyProtection="1">
      <alignment vertical="center" wrapText="1"/>
      <protection/>
    </xf>
    <xf numFmtId="0" fontId="5" fillId="0" borderId="23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6" fillId="0" borderId="10" xfId="42" applyNumberFormat="1" applyFont="1" applyFill="1" applyBorder="1" applyAlignment="1" applyProtection="1">
      <alignment vertical="center"/>
      <protection/>
    </xf>
    <xf numFmtId="166" fontId="5" fillId="0" borderId="10" xfId="42" applyNumberFormat="1" applyFont="1" applyFill="1" applyBorder="1" applyAlignment="1" applyProtection="1">
      <alignment vertical="center"/>
      <protection/>
    </xf>
    <xf numFmtId="166" fontId="6" fillId="0" borderId="10" xfId="42" applyNumberFormat="1" applyFont="1" applyFill="1" applyBorder="1" applyAlignment="1" applyProtection="1">
      <alignment horizontal="center" vertical="center"/>
      <protection/>
    </xf>
    <xf numFmtId="166" fontId="2" fillId="0" borderId="22" xfId="42" applyNumberFormat="1" applyFont="1" applyFill="1" applyBorder="1" applyAlignment="1" applyProtection="1">
      <alignment vertical="center"/>
      <protection/>
    </xf>
    <xf numFmtId="1" fontId="4" fillId="0" borderId="10" xfId="0" applyNumberFormat="1" applyFont="1" applyFill="1" applyBorder="1" applyAlignment="1" applyProtection="1">
      <alignment horizontal="right" vertical="center" wrapText="1"/>
      <protection/>
    </xf>
    <xf numFmtId="1" fontId="5" fillId="0" borderId="26" xfId="0" applyNumberFormat="1" applyFont="1" applyFill="1" applyBorder="1" applyAlignment="1" applyProtection="1">
      <alignment horizontal="right" vertical="center" wrapText="1"/>
      <protection/>
    </xf>
    <xf numFmtId="164" fontId="5" fillId="0" borderId="26" xfId="0" applyNumberFormat="1" applyFont="1" applyFill="1" applyBorder="1" applyAlignment="1" applyProtection="1">
      <alignment horizontal="right" vertical="center" wrapText="1"/>
      <protection/>
    </xf>
    <xf numFmtId="164" fontId="5" fillId="0" borderId="23" xfId="0" applyNumberFormat="1" applyFont="1" applyFill="1" applyBorder="1" applyAlignment="1" applyProtection="1">
      <alignment horizontal="right" vertical="center" wrapText="1"/>
      <protection/>
    </xf>
    <xf numFmtId="166" fontId="4" fillId="0" borderId="10" xfId="42" applyNumberFormat="1" applyFont="1" applyFill="1" applyBorder="1" applyAlignment="1" applyProtection="1">
      <alignment horizontal="right" vertical="center"/>
      <protection/>
    </xf>
    <xf numFmtId="166" fontId="6" fillId="0" borderId="10" xfId="42" applyNumberFormat="1" applyFont="1" applyFill="1" applyBorder="1" applyAlignment="1" applyProtection="1">
      <alignment horizontal="right" vertical="center"/>
      <protection/>
    </xf>
    <xf numFmtId="166" fontId="2" fillId="0" borderId="22" xfId="42" applyNumberFormat="1" applyFont="1" applyFill="1" applyBorder="1" applyAlignment="1" applyProtection="1">
      <alignment horizontal="right" vertical="center"/>
      <protection/>
    </xf>
    <xf numFmtId="166" fontId="5" fillId="0" borderId="23" xfId="42" applyNumberFormat="1" applyFont="1" applyFill="1" applyBorder="1" applyAlignment="1" applyProtection="1">
      <alignment horizontal="right" vertical="center"/>
      <protection/>
    </xf>
    <xf numFmtId="166" fontId="6" fillId="0" borderId="23" xfId="42" applyNumberFormat="1" applyFont="1" applyFill="1" applyBorder="1" applyAlignment="1" applyProtection="1">
      <alignment horizontal="right" vertical="center"/>
      <protection/>
    </xf>
    <xf numFmtId="166" fontId="4" fillId="0" borderId="22" xfId="42" applyNumberFormat="1" applyFont="1" applyFill="1" applyBorder="1" applyAlignment="1" applyProtection="1">
      <alignment horizontal="right" vertical="center"/>
      <protection/>
    </xf>
    <xf numFmtId="166" fontId="6" fillId="0" borderId="22" xfId="42" applyNumberFormat="1" applyFont="1" applyFill="1" applyBorder="1" applyAlignment="1" applyProtection="1">
      <alignment horizontal="right" vertical="center"/>
      <protection/>
    </xf>
    <xf numFmtId="166" fontId="5" fillId="0" borderId="22" xfId="42" applyNumberFormat="1" applyFont="1" applyFill="1" applyBorder="1" applyAlignment="1" applyProtection="1">
      <alignment horizontal="right" vertical="center"/>
      <protection/>
    </xf>
    <xf numFmtId="3" fontId="5" fillId="0" borderId="22" xfId="0" applyNumberFormat="1" applyFont="1" applyFill="1" applyBorder="1" applyAlignment="1" applyProtection="1">
      <alignment vertical="center" wrapText="1"/>
      <protection/>
    </xf>
    <xf numFmtId="1" fontId="7" fillId="0" borderId="10" xfId="0" applyNumberFormat="1" applyFont="1" applyFill="1" applyBorder="1" applyAlignment="1" applyProtection="1">
      <alignment vertical="center" wrapText="1"/>
      <protection/>
    </xf>
    <xf numFmtId="1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vertical="center" wrapText="1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right" vertical="center" wrapText="1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right" vertical="center" wrapText="1"/>
      <protection/>
    </xf>
    <xf numFmtId="3" fontId="5" fillId="0" borderId="22" xfId="0" applyNumberFormat="1" applyFont="1" applyFill="1" applyBorder="1" applyAlignment="1" applyProtection="1">
      <alignment horizontal="right" vertical="center" wrapText="1"/>
      <protection/>
    </xf>
    <xf numFmtId="0" fontId="5" fillId="0" borderId="23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1" fontId="5" fillId="0" borderId="22" xfId="0" applyNumberFormat="1" applyFont="1" applyFill="1" applyBorder="1" applyAlignment="1" applyProtection="1">
      <alignment horizontal="right" vertical="center" wrapText="1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166" fontId="5" fillId="0" borderId="10" xfId="42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4" fontId="11" fillId="0" borderId="14" xfId="42" applyNumberFormat="1" applyFont="1" applyFill="1" applyBorder="1" applyAlignment="1">
      <alignment vertical="center" wrapText="1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H48"/>
  <sheetViews>
    <sheetView workbookViewId="0" topLeftCell="A37">
      <selection activeCell="F39" sqref="F39"/>
    </sheetView>
  </sheetViews>
  <sheetFormatPr defaultColWidth="9.00390625" defaultRowHeight="14.25"/>
  <cols>
    <col min="1" max="1" width="4.375" style="1" customWidth="1"/>
    <col min="2" max="2" width="43.125" style="1" customWidth="1"/>
    <col min="3" max="3" width="9.125" style="1" customWidth="1"/>
    <col min="4" max="4" width="10.375" style="1" customWidth="1"/>
    <col min="5" max="5" width="10.75390625" style="1" customWidth="1"/>
    <col min="6" max="6" width="12.625" style="1" customWidth="1"/>
    <col min="7" max="7" width="9.00390625" style="1" customWidth="1"/>
    <col min="8" max="8" width="9.125" style="0" customWidth="1"/>
  </cols>
  <sheetData>
    <row r="1" spans="1:8" ht="15.75">
      <c r="A1" s="104" t="s">
        <v>39</v>
      </c>
      <c r="B1" s="104"/>
      <c r="C1" s="104"/>
      <c r="D1" s="104"/>
      <c r="E1" s="104"/>
      <c r="F1" s="104"/>
      <c r="G1" s="2"/>
      <c r="H1" s="2"/>
    </row>
    <row r="2" spans="1:8" ht="20.25" customHeight="1">
      <c r="A2" s="108" t="s">
        <v>40</v>
      </c>
      <c r="B2" s="108"/>
      <c r="C2" s="3"/>
      <c r="D2" s="2"/>
      <c r="E2" s="109"/>
      <c r="F2" s="109"/>
      <c r="G2" s="4"/>
      <c r="H2" s="4"/>
    </row>
    <row r="3" spans="1:8" ht="15.75">
      <c r="A3" s="108" t="s">
        <v>41</v>
      </c>
      <c r="B3" s="108"/>
      <c r="C3" s="3"/>
      <c r="D3" s="2"/>
      <c r="E3" s="2"/>
      <c r="F3" s="3"/>
      <c r="G3" s="4"/>
      <c r="H3" s="4"/>
    </row>
    <row r="4" spans="1:8" ht="30" customHeight="1">
      <c r="A4" s="110" t="s">
        <v>0</v>
      </c>
      <c r="B4" s="110"/>
      <c r="C4" s="110"/>
      <c r="D4" s="110"/>
      <c r="E4" s="110"/>
      <c r="F4" s="110"/>
      <c r="G4" s="4"/>
      <c r="H4" s="4"/>
    </row>
    <row r="5" spans="1:8" ht="20.25" customHeight="1">
      <c r="A5" s="110" t="s">
        <v>61</v>
      </c>
      <c r="B5" s="110"/>
      <c r="C5" s="110"/>
      <c r="D5" s="110"/>
      <c r="E5" s="110"/>
      <c r="F5" s="110"/>
      <c r="G5" s="2"/>
      <c r="H5" s="4"/>
    </row>
    <row r="6" spans="1:8" ht="20.25" customHeight="1">
      <c r="A6" s="106" t="s">
        <v>62</v>
      </c>
      <c r="B6" s="106"/>
      <c r="C6" s="106"/>
      <c r="D6" s="106"/>
      <c r="E6" s="106"/>
      <c r="F6" s="106"/>
      <c r="G6" s="2"/>
      <c r="H6" s="4"/>
    </row>
    <row r="7" spans="1:8" ht="20.25" customHeight="1">
      <c r="A7" s="111" t="s">
        <v>1</v>
      </c>
      <c r="B7" s="111"/>
      <c r="C7" s="111"/>
      <c r="D7" s="111"/>
      <c r="E7" s="111"/>
      <c r="F7" s="111"/>
      <c r="G7" s="2"/>
      <c r="H7" s="4"/>
    </row>
    <row r="8" spans="1:8" ht="15.75">
      <c r="A8" s="4"/>
      <c r="B8" s="2"/>
      <c r="C8" s="4"/>
      <c r="D8" s="4"/>
      <c r="E8" s="107" t="s">
        <v>2</v>
      </c>
      <c r="F8" s="107"/>
      <c r="G8" s="4"/>
      <c r="H8" s="4"/>
    </row>
    <row r="9" spans="1:8" s="17" customFormat="1" ht="18.75">
      <c r="A9" s="101" t="s">
        <v>3</v>
      </c>
      <c r="B9" s="105" t="s">
        <v>4</v>
      </c>
      <c r="C9" s="101" t="s">
        <v>5</v>
      </c>
      <c r="D9" s="101" t="s">
        <v>6</v>
      </c>
      <c r="E9" s="101" t="s">
        <v>43</v>
      </c>
      <c r="F9" s="101" t="s">
        <v>44</v>
      </c>
      <c r="G9" s="5"/>
      <c r="H9" s="5"/>
    </row>
    <row r="10" spans="1:8" s="17" customFormat="1" ht="54.75" customHeight="1">
      <c r="A10" s="103"/>
      <c r="B10" s="103"/>
      <c r="C10" s="102"/>
      <c r="D10" s="102"/>
      <c r="E10" s="102"/>
      <c r="F10" s="102"/>
      <c r="G10" s="5"/>
      <c r="H10" s="5"/>
    </row>
    <row r="11" spans="1:8" ht="15.75">
      <c r="A11" s="14">
        <v>1</v>
      </c>
      <c r="B11" s="15">
        <v>2</v>
      </c>
      <c r="C11" s="16">
        <v>3</v>
      </c>
      <c r="D11" s="16" t="s">
        <v>42</v>
      </c>
      <c r="E11" s="10">
        <v>5</v>
      </c>
      <c r="F11" s="10">
        <v>6</v>
      </c>
      <c r="G11" s="4"/>
      <c r="H11" s="4"/>
    </row>
    <row r="12" spans="1:8" ht="21" customHeight="1">
      <c r="A12" s="11" t="s">
        <v>7</v>
      </c>
      <c r="B12" s="12" t="s">
        <v>8</v>
      </c>
      <c r="C12" s="7"/>
      <c r="D12" s="6"/>
      <c r="E12" s="6"/>
      <c r="F12" s="6"/>
      <c r="G12" s="4"/>
      <c r="H12" s="4"/>
    </row>
    <row r="13" spans="1:8" ht="21" customHeight="1">
      <c r="A13" s="11" t="s">
        <v>9</v>
      </c>
      <c r="B13" s="12" t="s">
        <v>10</v>
      </c>
      <c r="C13" s="8"/>
      <c r="D13" s="9"/>
      <c r="E13" s="9"/>
      <c r="F13" s="9"/>
      <c r="G13" s="4"/>
      <c r="H13" s="4"/>
    </row>
    <row r="14" spans="1:8" ht="21" customHeight="1">
      <c r="A14" s="23">
        <v>1</v>
      </c>
      <c r="B14" s="21" t="s">
        <v>52</v>
      </c>
      <c r="C14" s="25">
        <v>0</v>
      </c>
      <c r="D14" s="26"/>
      <c r="E14" s="26"/>
      <c r="F14" s="24"/>
      <c r="G14" s="4"/>
      <c r="H14" s="4"/>
    </row>
    <row r="15" spans="1:8" ht="21" customHeight="1">
      <c r="A15" s="29">
        <v>2</v>
      </c>
      <c r="B15" s="30" t="s">
        <v>51</v>
      </c>
      <c r="C15" s="100">
        <f>SUM(C16:C21)</f>
        <v>230.14999999999998</v>
      </c>
      <c r="D15" s="100">
        <f>SUM(D16:D21)</f>
        <v>230.14999999999998</v>
      </c>
      <c r="E15" s="100">
        <f>SUM(E16:E21)</f>
        <v>230.14999999999998</v>
      </c>
      <c r="F15" s="44"/>
      <c r="G15" s="4"/>
      <c r="H15" s="4"/>
    </row>
    <row r="16" spans="1:8" ht="21" customHeight="1">
      <c r="A16" s="41" t="s">
        <v>29</v>
      </c>
      <c r="B16" s="27" t="s">
        <v>45</v>
      </c>
      <c r="C16" s="28">
        <v>40</v>
      </c>
      <c r="D16" s="28">
        <v>40</v>
      </c>
      <c r="E16" s="28">
        <v>40</v>
      </c>
      <c r="F16" s="45"/>
      <c r="G16" s="4"/>
      <c r="H16" s="4"/>
    </row>
    <row r="17" spans="1:8" ht="21" customHeight="1">
      <c r="A17" s="41" t="s">
        <v>30</v>
      </c>
      <c r="B17" s="20" t="s">
        <v>46</v>
      </c>
      <c r="C17" s="22">
        <v>150</v>
      </c>
      <c r="D17" s="22">
        <v>150</v>
      </c>
      <c r="E17" s="22">
        <v>150</v>
      </c>
      <c r="F17" s="46"/>
      <c r="G17" s="4"/>
      <c r="H17" s="4"/>
    </row>
    <row r="18" spans="1:8" ht="18.75">
      <c r="A18" s="41" t="s">
        <v>31</v>
      </c>
      <c r="B18" s="20" t="s">
        <v>47</v>
      </c>
      <c r="C18" s="43">
        <v>3.2</v>
      </c>
      <c r="D18" s="43">
        <v>3.2</v>
      </c>
      <c r="E18" s="43">
        <v>3.2</v>
      </c>
      <c r="F18" s="46"/>
      <c r="G18" s="4"/>
      <c r="H18" s="4"/>
    </row>
    <row r="19" spans="1:8" ht="18.75">
      <c r="A19" s="41" t="s">
        <v>54</v>
      </c>
      <c r="B19" s="20" t="s">
        <v>48</v>
      </c>
      <c r="C19" s="113">
        <v>8.75</v>
      </c>
      <c r="D19" s="113">
        <v>8.75</v>
      </c>
      <c r="E19" s="113">
        <v>8.75</v>
      </c>
      <c r="F19" s="46"/>
      <c r="G19" s="4"/>
      <c r="H19" s="4"/>
    </row>
    <row r="20" spans="1:8" ht="18.75">
      <c r="A20" s="41" t="s">
        <v>55</v>
      </c>
      <c r="B20" s="20" t="s">
        <v>49</v>
      </c>
      <c r="C20" s="22">
        <v>25</v>
      </c>
      <c r="D20" s="22">
        <v>25</v>
      </c>
      <c r="E20" s="22">
        <v>25</v>
      </c>
      <c r="F20" s="46"/>
      <c r="G20" s="4"/>
      <c r="H20" s="4"/>
    </row>
    <row r="21" spans="1:8" ht="31.5">
      <c r="A21" s="41" t="s">
        <v>56</v>
      </c>
      <c r="B21" s="20" t="s">
        <v>50</v>
      </c>
      <c r="C21" s="43">
        <v>3.2</v>
      </c>
      <c r="D21" s="43">
        <v>3.2</v>
      </c>
      <c r="E21" s="43">
        <v>3.2</v>
      </c>
      <c r="F21" s="46"/>
      <c r="G21" s="4"/>
      <c r="H21" s="4"/>
    </row>
    <row r="22" spans="1:8" s="18" customFormat="1" ht="18.75">
      <c r="A22" s="11" t="s">
        <v>13</v>
      </c>
      <c r="B22" s="12" t="s">
        <v>14</v>
      </c>
      <c r="C22" s="62">
        <f>C26</f>
        <v>187.635</v>
      </c>
      <c r="D22" s="62">
        <f>D26</f>
        <v>187.635</v>
      </c>
      <c r="E22" s="62">
        <f>E26</f>
        <v>187.635</v>
      </c>
      <c r="F22" s="47"/>
      <c r="G22" s="3"/>
      <c r="H22" s="3"/>
    </row>
    <row r="23" spans="1:8" ht="22.5" customHeight="1">
      <c r="A23" s="7">
        <v>1</v>
      </c>
      <c r="B23" s="13" t="s">
        <v>53</v>
      </c>
      <c r="C23" s="48"/>
      <c r="D23" s="48"/>
      <c r="E23" s="48"/>
      <c r="F23" s="49"/>
      <c r="G23" s="4"/>
      <c r="H23" s="4"/>
    </row>
    <row r="24" spans="1:8" ht="22.5" customHeight="1">
      <c r="A24" s="35" t="s">
        <v>15</v>
      </c>
      <c r="B24" s="36" t="s">
        <v>16</v>
      </c>
      <c r="C24" s="50"/>
      <c r="D24" s="50"/>
      <c r="E24" s="50"/>
      <c r="F24" s="51"/>
      <c r="G24" s="4"/>
      <c r="H24" s="4"/>
    </row>
    <row r="25" spans="1:8" ht="22.5" customHeight="1">
      <c r="A25" s="37" t="s">
        <v>17</v>
      </c>
      <c r="B25" s="38" t="s">
        <v>18</v>
      </c>
      <c r="C25" s="52"/>
      <c r="D25" s="52"/>
      <c r="E25" s="52"/>
      <c r="F25" s="53"/>
      <c r="G25" s="4"/>
      <c r="H25" s="4"/>
    </row>
    <row r="26" spans="1:8" ht="22.5" customHeight="1">
      <c r="A26" s="7">
        <v>2</v>
      </c>
      <c r="B26" s="13" t="s">
        <v>19</v>
      </c>
      <c r="C26" s="75">
        <f>C27</f>
        <v>187.635</v>
      </c>
      <c r="D26" s="75">
        <f>D27</f>
        <v>187.635</v>
      </c>
      <c r="E26" s="75">
        <f>E27</f>
        <v>187.635</v>
      </c>
      <c r="F26" s="49"/>
      <c r="G26" s="4"/>
      <c r="H26" s="4"/>
    </row>
    <row r="27" spans="1:8" ht="22.5" customHeight="1">
      <c r="A27" s="35" t="s">
        <v>15</v>
      </c>
      <c r="B27" s="36" t="s">
        <v>20</v>
      </c>
      <c r="C27" s="74">
        <f>C15-C31-1</f>
        <v>187.635</v>
      </c>
      <c r="D27" s="74">
        <f>D15-D31-1</f>
        <v>187.635</v>
      </c>
      <c r="E27" s="74">
        <f>E15-E31-1</f>
        <v>187.635</v>
      </c>
      <c r="F27" s="51"/>
      <c r="G27" s="4"/>
      <c r="H27" s="4"/>
    </row>
    <row r="28" spans="1:8" ht="22.5" customHeight="1">
      <c r="A28" s="37" t="s">
        <v>17</v>
      </c>
      <c r="B28" s="38" t="s">
        <v>21</v>
      </c>
      <c r="C28" s="56"/>
      <c r="D28" s="56"/>
      <c r="E28" s="56"/>
      <c r="F28" s="53"/>
      <c r="G28" s="4"/>
      <c r="H28" s="4"/>
    </row>
    <row r="29" spans="1:8" ht="22.5" customHeight="1">
      <c r="A29" s="11" t="s">
        <v>22</v>
      </c>
      <c r="B29" s="12" t="s">
        <v>23</v>
      </c>
      <c r="C29" s="48"/>
      <c r="D29" s="48"/>
      <c r="E29" s="48"/>
      <c r="F29" s="49"/>
      <c r="G29" s="4"/>
      <c r="H29" s="4"/>
    </row>
    <row r="30" spans="1:8" ht="19.5" customHeight="1">
      <c r="A30" s="7">
        <v>1</v>
      </c>
      <c r="B30" s="13" t="s">
        <v>11</v>
      </c>
      <c r="C30" s="57"/>
      <c r="D30" s="57"/>
      <c r="E30" s="57"/>
      <c r="F30" s="49"/>
      <c r="G30" s="4"/>
      <c r="H30" s="4"/>
    </row>
    <row r="31" spans="1:8" ht="19.5" customHeight="1">
      <c r="A31" s="7">
        <v>2</v>
      </c>
      <c r="B31" s="13" t="s">
        <v>12</v>
      </c>
      <c r="C31" s="62">
        <f>SUM(C32:C37)</f>
        <v>41.515</v>
      </c>
      <c r="D31" s="62">
        <f>SUM(D32:D37)</f>
        <v>41.515</v>
      </c>
      <c r="E31" s="62">
        <f>SUM(E32:E37)</f>
        <v>41.515</v>
      </c>
      <c r="F31" s="49"/>
      <c r="G31" s="4"/>
      <c r="H31" s="4"/>
    </row>
    <row r="32" spans="1:8" ht="23.25" customHeight="1">
      <c r="A32" s="77" t="s">
        <v>29</v>
      </c>
      <c r="B32" s="31" t="s">
        <v>45</v>
      </c>
      <c r="C32" s="96">
        <f>C16*50/100</f>
        <v>20</v>
      </c>
      <c r="D32" s="96">
        <f>D16*50/100</f>
        <v>20</v>
      </c>
      <c r="E32" s="96">
        <f>E16*50/100</f>
        <v>20</v>
      </c>
      <c r="F32" s="51"/>
      <c r="G32" s="4"/>
      <c r="H32" s="4"/>
    </row>
    <row r="33" spans="1:8" ht="23.25" customHeight="1">
      <c r="A33" s="78" t="s">
        <v>30</v>
      </c>
      <c r="B33" s="20" t="s">
        <v>46</v>
      </c>
      <c r="C33" s="63">
        <f>C17*10/100</f>
        <v>15</v>
      </c>
      <c r="D33" s="63">
        <f aca="true" t="shared" si="0" ref="D33:E35">D17*10/100</f>
        <v>15</v>
      </c>
      <c r="E33" s="63">
        <f t="shared" si="0"/>
        <v>15</v>
      </c>
      <c r="F33" s="46"/>
      <c r="G33" s="4"/>
      <c r="H33" s="4"/>
    </row>
    <row r="34" spans="1:8" ht="23.25" customHeight="1">
      <c r="A34" s="78" t="s">
        <v>31</v>
      </c>
      <c r="B34" s="20" t="s">
        <v>47</v>
      </c>
      <c r="C34" s="63">
        <f>C18*10/100</f>
        <v>0.32</v>
      </c>
      <c r="D34" s="63">
        <f t="shared" si="0"/>
        <v>0.32</v>
      </c>
      <c r="E34" s="63">
        <f t="shared" si="0"/>
        <v>0.32</v>
      </c>
      <c r="F34" s="46"/>
      <c r="G34" s="4"/>
      <c r="H34" s="4"/>
    </row>
    <row r="35" spans="1:8" ht="23.25" customHeight="1">
      <c r="A35" s="78" t="s">
        <v>54</v>
      </c>
      <c r="B35" s="20" t="s">
        <v>48</v>
      </c>
      <c r="C35" s="64">
        <f>C19*10/100</f>
        <v>0.875</v>
      </c>
      <c r="D35" s="64">
        <f t="shared" si="0"/>
        <v>0.875</v>
      </c>
      <c r="E35" s="64">
        <f t="shared" si="0"/>
        <v>0.875</v>
      </c>
      <c r="F35" s="46"/>
      <c r="G35" s="4"/>
      <c r="H35" s="4"/>
    </row>
    <row r="36" spans="1:8" ht="24.75" customHeight="1">
      <c r="A36" s="78" t="s">
        <v>55</v>
      </c>
      <c r="B36" s="20" t="s">
        <v>49</v>
      </c>
      <c r="C36" s="63">
        <f>C20*20/100</f>
        <v>5</v>
      </c>
      <c r="D36" s="63">
        <f>D20*20/100</f>
        <v>5</v>
      </c>
      <c r="E36" s="63">
        <f>E20*20/100</f>
        <v>5</v>
      </c>
      <c r="F36" s="46"/>
      <c r="G36" s="4"/>
      <c r="H36" s="4"/>
    </row>
    <row r="37" spans="1:8" ht="36" customHeight="1">
      <c r="A37" s="79" t="s">
        <v>56</v>
      </c>
      <c r="B37" s="32" t="s">
        <v>50</v>
      </c>
      <c r="C37" s="65">
        <f>C21*10/100</f>
        <v>0.32</v>
      </c>
      <c r="D37" s="65">
        <f>D21*10/100</f>
        <v>0.32</v>
      </c>
      <c r="E37" s="65">
        <f>E21*10/100</f>
        <v>0.32</v>
      </c>
      <c r="F37" s="53"/>
      <c r="G37" s="4"/>
      <c r="H37" s="4"/>
    </row>
    <row r="38" spans="1:8" ht="23.25" customHeight="1">
      <c r="A38" s="11" t="s">
        <v>24</v>
      </c>
      <c r="B38" s="12" t="s">
        <v>25</v>
      </c>
      <c r="C38" s="58"/>
      <c r="D38" s="59"/>
      <c r="E38" s="59"/>
      <c r="F38" s="60"/>
      <c r="G38" s="4"/>
      <c r="H38" s="4"/>
    </row>
    <row r="39" spans="1:8" ht="23.25" customHeight="1">
      <c r="A39" s="11" t="s">
        <v>9</v>
      </c>
      <c r="B39" s="12" t="s">
        <v>26</v>
      </c>
      <c r="C39" s="66">
        <f>C40+C43+C46</f>
        <v>13857</v>
      </c>
      <c r="D39" s="66">
        <f>D40+D43+D46</f>
        <v>13857</v>
      </c>
      <c r="E39" s="66">
        <f>E40+E43+E46</f>
        <v>9295</v>
      </c>
      <c r="F39" s="66">
        <f>F40+F43+F46</f>
        <v>4562</v>
      </c>
      <c r="G39" s="34">
        <f>D39-E39-F39</f>
        <v>0</v>
      </c>
      <c r="H39" s="4"/>
    </row>
    <row r="40" spans="1:8" ht="23.25" customHeight="1">
      <c r="A40" s="11">
        <v>1</v>
      </c>
      <c r="B40" s="12" t="s">
        <v>19</v>
      </c>
      <c r="C40" s="66">
        <f>C41+C42</f>
        <v>6263</v>
      </c>
      <c r="D40" s="66">
        <f>D41+D42</f>
        <v>6263</v>
      </c>
      <c r="E40" s="66">
        <f>E41+E42</f>
        <v>6263</v>
      </c>
      <c r="F40" s="67"/>
      <c r="G40" s="4"/>
      <c r="H40" s="4"/>
    </row>
    <row r="41" spans="1:6" ht="23.25" customHeight="1">
      <c r="A41" s="35" t="s">
        <v>27</v>
      </c>
      <c r="B41" s="36" t="s">
        <v>20</v>
      </c>
      <c r="C41" s="61">
        <f>D41</f>
        <v>6155</v>
      </c>
      <c r="D41" s="68">
        <f>E41</f>
        <v>6155</v>
      </c>
      <c r="E41" s="68">
        <v>6155</v>
      </c>
      <c r="F41" s="68"/>
    </row>
    <row r="42" spans="1:6" ht="23.25" customHeight="1">
      <c r="A42" s="37" t="s">
        <v>28</v>
      </c>
      <c r="B42" s="38" t="s">
        <v>21</v>
      </c>
      <c r="C42" s="69">
        <f>D42</f>
        <v>108</v>
      </c>
      <c r="D42" s="69">
        <f>E42</f>
        <v>108</v>
      </c>
      <c r="E42" s="69">
        <v>108</v>
      </c>
      <c r="F42" s="70"/>
    </row>
    <row r="43" spans="1:6" ht="23.25" customHeight="1">
      <c r="A43" s="11">
        <v>2</v>
      </c>
      <c r="B43" s="12" t="s">
        <v>33</v>
      </c>
      <c r="C43" s="66">
        <f>C45</f>
        <v>63</v>
      </c>
      <c r="D43" s="66">
        <f>D45</f>
        <v>63</v>
      </c>
      <c r="E43" s="66">
        <f>E45</f>
        <v>63</v>
      </c>
      <c r="F43" s="67"/>
    </row>
    <row r="44" spans="1:6" ht="23.25" customHeight="1">
      <c r="A44" s="35" t="s">
        <v>29</v>
      </c>
      <c r="B44" s="36" t="s">
        <v>16</v>
      </c>
      <c r="C44" s="71"/>
      <c r="D44" s="71"/>
      <c r="E44" s="71"/>
      <c r="F44" s="72"/>
    </row>
    <row r="45" spans="1:6" ht="23.25" customHeight="1">
      <c r="A45" s="37" t="s">
        <v>30</v>
      </c>
      <c r="B45" s="38" t="s">
        <v>32</v>
      </c>
      <c r="C45" s="69">
        <f>D45</f>
        <v>63</v>
      </c>
      <c r="D45" s="69">
        <f>E45</f>
        <v>63</v>
      </c>
      <c r="E45" s="69">
        <v>63</v>
      </c>
      <c r="F45" s="70"/>
    </row>
    <row r="46" spans="1:7" ht="23.25" customHeight="1">
      <c r="A46" s="11">
        <v>3</v>
      </c>
      <c r="B46" s="12" t="s">
        <v>36</v>
      </c>
      <c r="C46" s="66">
        <f>C47+C48</f>
        <v>7531</v>
      </c>
      <c r="D46" s="66">
        <f>D47+D48</f>
        <v>7531</v>
      </c>
      <c r="E46" s="66">
        <f>E47+E48</f>
        <v>2969</v>
      </c>
      <c r="F46" s="66">
        <f>F47+F48</f>
        <v>4562</v>
      </c>
      <c r="G46" s="33"/>
    </row>
    <row r="47" spans="1:6" ht="23.25" customHeight="1">
      <c r="A47" s="35" t="s">
        <v>34</v>
      </c>
      <c r="B47" s="36" t="s">
        <v>16</v>
      </c>
      <c r="C47" s="73">
        <f>D47</f>
        <v>1731</v>
      </c>
      <c r="D47" s="73">
        <f>F47+E47</f>
        <v>1731</v>
      </c>
      <c r="E47" s="73"/>
      <c r="F47" s="73">
        <v>1731</v>
      </c>
    </row>
    <row r="48" spans="1:7" ht="23.25" customHeight="1">
      <c r="A48" s="37" t="s">
        <v>35</v>
      </c>
      <c r="B48" s="38" t="s">
        <v>32</v>
      </c>
      <c r="C48" s="69">
        <f>D48</f>
        <v>5800</v>
      </c>
      <c r="D48" s="69">
        <f>E48+F48</f>
        <v>5800</v>
      </c>
      <c r="E48" s="69">
        <v>2969</v>
      </c>
      <c r="F48" s="69">
        <v>2831</v>
      </c>
      <c r="G48" s="33"/>
    </row>
  </sheetData>
  <sheetProtection formatCells="0" formatColumns="0" formatRows="0" insertColumns="0" insertRows="0" insertHyperlinks="0" deleteColumns="0" deleteRows="0" sort="0" autoFilter="0" pivotTables="0"/>
  <mergeCells count="15">
    <mergeCell ref="E2:F2"/>
    <mergeCell ref="A3:B3"/>
    <mergeCell ref="A4:F4"/>
    <mergeCell ref="A5:F5"/>
    <mergeCell ref="A7:F7"/>
    <mergeCell ref="C9:C10"/>
    <mergeCell ref="A9:A10"/>
    <mergeCell ref="E9:E10"/>
    <mergeCell ref="F9:F10"/>
    <mergeCell ref="A1:F1"/>
    <mergeCell ref="B9:B10"/>
    <mergeCell ref="D9:D10"/>
    <mergeCell ref="A6:F6"/>
    <mergeCell ref="E8:F8"/>
    <mergeCell ref="A2:B2"/>
  </mergeCells>
  <printOptions/>
  <pageMargins left="0.261811024" right="0.06496063" top="0.748031496" bottom="0.748031496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F47"/>
  <sheetViews>
    <sheetView tabSelected="1" workbookViewId="0" topLeftCell="A1">
      <selection activeCell="C47" sqref="C47"/>
    </sheetView>
  </sheetViews>
  <sheetFormatPr defaultColWidth="9.00390625" defaultRowHeight="14.25"/>
  <cols>
    <col min="1" max="1" width="8.25390625" style="1" customWidth="1"/>
    <col min="2" max="2" width="54.00390625" style="1" customWidth="1"/>
    <col min="3" max="3" width="19.625" style="1" customWidth="1"/>
    <col min="4" max="4" width="9.00390625" style="1" customWidth="1"/>
    <col min="5" max="5" width="9.125" style="0" customWidth="1"/>
  </cols>
  <sheetData>
    <row r="1" spans="1:5" ht="15.75">
      <c r="A1" s="104" t="s">
        <v>57</v>
      </c>
      <c r="B1" s="104"/>
      <c r="C1" s="104"/>
      <c r="D1" s="2"/>
      <c r="E1" s="2"/>
    </row>
    <row r="2" spans="1:5" ht="29.25" customHeight="1">
      <c r="A2" s="39" t="s">
        <v>58</v>
      </c>
      <c r="B2" s="39"/>
      <c r="C2" s="19"/>
      <c r="D2" s="4"/>
      <c r="E2" s="4"/>
    </row>
    <row r="3" spans="1:5" ht="20.25" customHeight="1">
      <c r="A3" s="108" t="s">
        <v>41</v>
      </c>
      <c r="B3" s="108"/>
      <c r="C3" s="2"/>
      <c r="D3" s="4"/>
      <c r="E3" s="4"/>
    </row>
    <row r="4" spans="1:5" ht="30" customHeight="1">
      <c r="A4" s="110" t="s">
        <v>59</v>
      </c>
      <c r="B4" s="110"/>
      <c r="C4" s="110"/>
      <c r="D4" s="4"/>
      <c r="E4" s="4"/>
    </row>
    <row r="5" spans="1:6" ht="24" customHeight="1">
      <c r="A5" s="112" t="s">
        <v>60</v>
      </c>
      <c r="B5" s="112"/>
      <c r="C5" s="112"/>
      <c r="D5" s="112"/>
      <c r="E5" s="112"/>
      <c r="F5" s="112"/>
    </row>
    <row r="6" spans="1:5" ht="20.25" customHeight="1">
      <c r="A6" s="111" t="s">
        <v>37</v>
      </c>
      <c r="B6" s="111"/>
      <c r="C6" s="111"/>
      <c r="D6" s="2"/>
      <c r="E6" s="4"/>
    </row>
    <row r="7" spans="1:5" ht="15.75">
      <c r="A7" s="4"/>
      <c r="B7" s="2"/>
      <c r="C7" s="40" t="s">
        <v>2</v>
      </c>
      <c r="D7" s="4"/>
      <c r="E7" s="4"/>
    </row>
    <row r="8" spans="1:5" s="17" customFormat="1" ht="10.5" customHeight="1">
      <c r="A8" s="101" t="s">
        <v>3</v>
      </c>
      <c r="B8" s="105" t="s">
        <v>4</v>
      </c>
      <c r="C8" s="101" t="s">
        <v>38</v>
      </c>
      <c r="D8" s="5"/>
      <c r="E8" s="5"/>
    </row>
    <row r="9" spans="1:5" s="17" customFormat="1" ht="27.75" customHeight="1">
      <c r="A9" s="103"/>
      <c r="B9" s="103"/>
      <c r="C9" s="102"/>
      <c r="D9" s="5"/>
      <c r="E9" s="5"/>
    </row>
    <row r="10" spans="1:5" ht="15.75">
      <c r="A10" s="14">
        <v>1</v>
      </c>
      <c r="B10" s="15">
        <v>2</v>
      </c>
      <c r="C10" s="10">
        <v>3</v>
      </c>
      <c r="D10" s="4"/>
      <c r="E10" s="4"/>
    </row>
    <row r="11" spans="1:5" ht="21" customHeight="1">
      <c r="A11" s="80" t="s">
        <v>7</v>
      </c>
      <c r="B11" s="81" t="s">
        <v>8</v>
      </c>
      <c r="C11" s="82"/>
      <c r="D11" s="4"/>
      <c r="E11" s="4"/>
    </row>
    <row r="12" spans="1:5" ht="21" customHeight="1">
      <c r="A12" s="80" t="s">
        <v>9</v>
      </c>
      <c r="B12" s="81" t="s">
        <v>10</v>
      </c>
      <c r="C12" s="49"/>
      <c r="D12" s="4"/>
      <c r="E12" s="4"/>
    </row>
    <row r="13" spans="1:5" ht="21" customHeight="1">
      <c r="A13" s="42">
        <v>1</v>
      </c>
      <c r="B13" s="83" t="s">
        <v>52</v>
      </c>
      <c r="C13" s="44"/>
      <c r="D13" s="4"/>
      <c r="E13" s="4"/>
    </row>
    <row r="14" spans="1:5" ht="21" customHeight="1">
      <c r="A14" s="84">
        <v>2</v>
      </c>
      <c r="B14" s="85" t="s">
        <v>51</v>
      </c>
      <c r="C14" s="99">
        <f>SUM(C15:C20)</f>
        <v>230.14999999999998</v>
      </c>
      <c r="D14" s="4"/>
      <c r="E14" s="4"/>
    </row>
    <row r="15" spans="1:5" ht="23.25" customHeight="1">
      <c r="A15" s="86" t="s">
        <v>29</v>
      </c>
      <c r="B15" s="27" t="s">
        <v>45</v>
      </c>
      <c r="C15" s="28">
        <v>40</v>
      </c>
      <c r="D15" s="4"/>
      <c r="E15" s="4"/>
    </row>
    <row r="16" spans="1:5" ht="23.25" customHeight="1">
      <c r="A16" s="86" t="s">
        <v>30</v>
      </c>
      <c r="B16" s="20" t="s">
        <v>46</v>
      </c>
      <c r="C16" s="22">
        <v>150</v>
      </c>
      <c r="D16" s="4"/>
      <c r="E16" s="4"/>
    </row>
    <row r="17" spans="1:5" ht="23.25" customHeight="1">
      <c r="A17" s="86" t="s">
        <v>31</v>
      </c>
      <c r="B17" s="20" t="s">
        <v>47</v>
      </c>
      <c r="C17" s="43">
        <v>3.2</v>
      </c>
      <c r="D17" s="4"/>
      <c r="E17" s="4"/>
    </row>
    <row r="18" spans="1:5" ht="23.25" customHeight="1">
      <c r="A18" s="86" t="s">
        <v>54</v>
      </c>
      <c r="B18" s="20" t="s">
        <v>48</v>
      </c>
      <c r="C18" s="113">
        <v>8.75</v>
      </c>
      <c r="D18" s="4"/>
      <c r="E18" s="4"/>
    </row>
    <row r="19" spans="1:5" ht="23.25" customHeight="1">
      <c r="A19" s="86" t="s">
        <v>55</v>
      </c>
      <c r="B19" s="20" t="s">
        <v>49</v>
      </c>
      <c r="C19" s="22">
        <v>25</v>
      </c>
      <c r="D19" s="4"/>
      <c r="E19" s="4"/>
    </row>
    <row r="20" spans="1:5" ht="23.25" customHeight="1">
      <c r="A20" s="86" t="s">
        <v>56</v>
      </c>
      <c r="B20" s="20" t="s">
        <v>50</v>
      </c>
      <c r="C20" s="43">
        <v>3.2</v>
      </c>
      <c r="D20" s="4"/>
      <c r="E20" s="4"/>
    </row>
    <row r="21" spans="1:5" s="18" customFormat="1" ht="23.25" customHeight="1">
      <c r="A21" s="80" t="s">
        <v>13</v>
      </c>
      <c r="B21" s="81" t="s">
        <v>14</v>
      </c>
      <c r="C21" s="62">
        <f>C25</f>
        <v>187.635</v>
      </c>
      <c r="D21" s="3"/>
      <c r="E21" s="3"/>
    </row>
    <row r="22" spans="1:5" ht="22.5" customHeight="1">
      <c r="A22" s="87">
        <v>1</v>
      </c>
      <c r="B22" s="54" t="s">
        <v>53</v>
      </c>
      <c r="C22" s="88"/>
      <c r="D22" s="4"/>
      <c r="E22" s="4"/>
    </row>
    <row r="23" spans="1:5" ht="22.5" customHeight="1">
      <c r="A23" s="89" t="s">
        <v>15</v>
      </c>
      <c r="B23" s="55" t="s">
        <v>16</v>
      </c>
      <c r="C23" s="90"/>
      <c r="D23" s="4"/>
      <c r="E23" s="4"/>
    </row>
    <row r="24" spans="1:5" ht="22.5" customHeight="1">
      <c r="A24" s="91" t="s">
        <v>17</v>
      </c>
      <c r="B24" s="56" t="s">
        <v>18</v>
      </c>
      <c r="C24" s="92"/>
      <c r="D24" s="4"/>
      <c r="E24" s="4"/>
    </row>
    <row r="25" spans="1:5" ht="22.5" customHeight="1">
      <c r="A25" s="87">
        <v>2</v>
      </c>
      <c r="B25" s="54" t="s">
        <v>19</v>
      </c>
      <c r="C25" s="76">
        <f>C26</f>
        <v>187.635</v>
      </c>
      <c r="D25" s="4"/>
      <c r="E25" s="4"/>
    </row>
    <row r="26" spans="1:5" ht="22.5" customHeight="1">
      <c r="A26" s="89" t="s">
        <v>15</v>
      </c>
      <c r="B26" s="55" t="s">
        <v>20</v>
      </c>
      <c r="C26" s="93">
        <f>C14-C30-1</f>
        <v>187.635</v>
      </c>
      <c r="D26" s="4"/>
      <c r="E26" s="4"/>
    </row>
    <row r="27" spans="1:5" ht="22.5" customHeight="1">
      <c r="A27" s="91" t="s">
        <v>17</v>
      </c>
      <c r="B27" s="56" t="s">
        <v>21</v>
      </c>
      <c r="C27" s="94"/>
      <c r="D27" s="4"/>
      <c r="E27" s="4"/>
    </row>
    <row r="28" spans="1:5" ht="22.5" customHeight="1">
      <c r="A28" s="80" t="s">
        <v>22</v>
      </c>
      <c r="B28" s="81" t="s">
        <v>23</v>
      </c>
      <c r="C28" s="88"/>
      <c r="D28" s="4"/>
      <c r="E28" s="4"/>
    </row>
    <row r="29" spans="1:5" ht="19.5" customHeight="1">
      <c r="A29" s="87">
        <v>1</v>
      </c>
      <c r="B29" s="54" t="s">
        <v>11</v>
      </c>
      <c r="C29" s="95"/>
      <c r="D29" s="4"/>
      <c r="E29" s="4"/>
    </row>
    <row r="30" spans="1:5" ht="19.5" customHeight="1">
      <c r="A30" s="87">
        <v>2</v>
      </c>
      <c r="B30" s="54" t="s">
        <v>12</v>
      </c>
      <c r="C30" s="62">
        <f>SUM(C31:C36)</f>
        <v>41.515</v>
      </c>
      <c r="D30" s="4"/>
      <c r="E30" s="4"/>
    </row>
    <row r="31" spans="1:5" ht="23.25" customHeight="1">
      <c r="A31" s="89" t="s">
        <v>29</v>
      </c>
      <c r="B31" s="31" t="s">
        <v>45</v>
      </c>
      <c r="C31" s="96">
        <f>C15*50/100</f>
        <v>20</v>
      </c>
      <c r="D31" s="4"/>
      <c r="E31" s="4"/>
    </row>
    <row r="32" spans="1:5" ht="23.25" customHeight="1">
      <c r="A32" s="97" t="s">
        <v>30</v>
      </c>
      <c r="B32" s="20" t="s">
        <v>46</v>
      </c>
      <c r="C32" s="63">
        <f>C16*10/100</f>
        <v>15</v>
      </c>
      <c r="D32" s="4"/>
      <c r="E32" s="4"/>
    </row>
    <row r="33" spans="1:5" ht="23.25" customHeight="1">
      <c r="A33" s="97" t="s">
        <v>31</v>
      </c>
      <c r="B33" s="20" t="s">
        <v>47</v>
      </c>
      <c r="C33" s="64">
        <f>C17*10/100</f>
        <v>0.32</v>
      </c>
      <c r="D33" s="4"/>
      <c r="E33" s="4"/>
    </row>
    <row r="34" spans="1:5" ht="23.25" customHeight="1">
      <c r="A34" s="97" t="s">
        <v>54</v>
      </c>
      <c r="B34" s="20" t="s">
        <v>48</v>
      </c>
      <c r="C34" s="64">
        <f>C18*10/100</f>
        <v>0.875</v>
      </c>
      <c r="D34" s="4"/>
      <c r="E34" s="4"/>
    </row>
    <row r="35" spans="1:5" ht="24.75" customHeight="1">
      <c r="A35" s="97" t="s">
        <v>55</v>
      </c>
      <c r="B35" s="20" t="s">
        <v>49</v>
      </c>
      <c r="C35" s="64">
        <f>C19*20/100</f>
        <v>5</v>
      </c>
      <c r="D35" s="4"/>
      <c r="E35" s="4"/>
    </row>
    <row r="36" spans="1:5" ht="27.75" customHeight="1">
      <c r="A36" s="91" t="s">
        <v>56</v>
      </c>
      <c r="B36" s="32" t="s">
        <v>50</v>
      </c>
      <c r="C36" s="65">
        <f>C20*10/100</f>
        <v>0.32</v>
      </c>
      <c r="D36" s="4"/>
      <c r="E36" s="4"/>
    </row>
    <row r="37" spans="1:5" ht="23.25" customHeight="1">
      <c r="A37" s="80" t="s">
        <v>24</v>
      </c>
      <c r="B37" s="81" t="s">
        <v>25</v>
      </c>
      <c r="C37" s="98"/>
      <c r="D37" s="4"/>
      <c r="E37" s="4"/>
    </row>
    <row r="38" spans="1:5" ht="23.25" customHeight="1">
      <c r="A38" s="80" t="s">
        <v>9</v>
      </c>
      <c r="B38" s="81" t="s">
        <v>26</v>
      </c>
      <c r="C38" s="66">
        <f>'Bieu so 1'!E39</f>
        <v>9295</v>
      </c>
      <c r="D38" s="34"/>
      <c r="E38" s="4"/>
    </row>
    <row r="39" spans="1:5" ht="23.25" customHeight="1">
      <c r="A39" s="80">
        <v>1</v>
      </c>
      <c r="B39" s="81" t="s">
        <v>19</v>
      </c>
      <c r="C39" s="66">
        <f>'Bieu so 1'!E40</f>
        <v>6263</v>
      </c>
      <c r="D39" s="4"/>
      <c r="E39" s="4"/>
    </row>
    <row r="40" spans="1:3" ht="23.25" customHeight="1">
      <c r="A40" s="89" t="s">
        <v>27</v>
      </c>
      <c r="B40" s="55" t="s">
        <v>20</v>
      </c>
      <c r="C40" s="73">
        <f>'Bieu so 1'!E41</f>
        <v>6155</v>
      </c>
    </row>
    <row r="41" spans="1:3" ht="23.25" customHeight="1">
      <c r="A41" s="91" t="s">
        <v>28</v>
      </c>
      <c r="B41" s="56" t="s">
        <v>21</v>
      </c>
      <c r="C41" s="69">
        <f>'Bieu so 1'!E42</f>
        <v>108</v>
      </c>
    </row>
    <row r="42" spans="1:3" ht="23.25" customHeight="1">
      <c r="A42" s="80">
        <v>2</v>
      </c>
      <c r="B42" s="81" t="s">
        <v>33</v>
      </c>
      <c r="C42" s="66">
        <f>'Bieu so 1'!E43</f>
        <v>63</v>
      </c>
    </row>
    <row r="43" spans="1:3" ht="23.25" customHeight="1">
      <c r="A43" s="89" t="s">
        <v>29</v>
      </c>
      <c r="B43" s="55" t="s">
        <v>16</v>
      </c>
      <c r="C43" s="71"/>
    </row>
    <row r="44" spans="1:3" ht="23.25" customHeight="1">
      <c r="A44" s="91" t="s">
        <v>30</v>
      </c>
      <c r="B44" s="56" t="s">
        <v>32</v>
      </c>
      <c r="C44" s="69">
        <f>'Bieu so 1'!E45</f>
        <v>63</v>
      </c>
    </row>
    <row r="45" spans="1:4" ht="23.25" customHeight="1">
      <c r="A45" s="80">
        <v>3</v>
      </c>
      <c r="B45" s="81" t="s">
        <v>36</v>
      </c>
      <c r="C45" s="66">
        <f>C46+C47</f>
        <v>2969</v>
      </c>
      <c r="D45" s="33"/>
    </row>
    <row r="46" spans="1:3" ht="23.25" customHeight="1">
      <c r="A46" s="89" t="s">
        <v>34</v>
      </c>
      <c r="B46" s="55" t="s">
        <v>16</v>
      </c>
      <c r="C46" s="73"/>
    </row>
    <row r="47" spans="1:4" ht="23.25" customHeight="1">
      <c r="A47" s="91" t="s">
        <v>35</v>
      </c>
      <c r="B47" s="56" t="s">
        <v>32</v>
      </c>
      <c r="C47" s="69">
        <f>'Bieu so 1'!E48</f>
        <v>2969</v>
      </c>
      <c r="D47" s="33"/>
    </row>
  </sheetData>
  <sheetProtection formatCells="0" formatColumns="0" formatRows="0" insertColumns="0" insertRows="0" insertHyperlinks="0" deleteColumns="0" deleteRows="0" sort="0" autoFilter="0" pivotTables="0"/>
  <mergeCells count="8">
    <mergeCell ref="A6:C6"/>
    <mergeCell ref="A8:A9"/>
    <mergeCell ref="B8:B9"/>
    <mergeCell ref="C8:C9"/>
    <mergeCell ref="A1:C1"/>
    <mergeCell ref="A3:B3"/>
    <mergeCell ref="A4:C4"/>
    <mergeCell ref="A5:F5"/>
  </mergeCells>
  <printOptions/>
  <pageMargins left="0.761811024" right="0.31496063" top="0.748031496" bottom="0.748031496" header="0.31496062992126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Administrator</cp:lastModifiedBy>
  <cp:lastPrinted>2020-03-31T09:57:59Z</cp:lastPrinted>
  <dcterms:created xsi:type="dcterms:W3CDTF">2016-10-14T13:52:32Z</dcterms:created>
  <dcterms:modified xsi:type="dcterms:W3CDTF">2022-03-11T07:51:55Z</dcterms:modified>
  <cp:category/>
  <cp:version/>
  <cp:contentType/>
  <cp:contentStatus/>
</cp:coreProperties>
</file>